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IMD\MCR\F.Y. 2026-27\June 2026 - Old Format\DEPA Data -  To be updated\"/>
    </mc:Choice>
  </mc:AlternateContent>
  <bookViews>
    <workbookView xWindow="0" yWindow="0" windowWidth="20490" windowHeight="7620"/>
  </bookViews>
  <sheets>
    <sheet name="current FY MF data" sheetId="1" r:id="rId1"/>
  </sheets>
  <externalReferences>
    <externalReference r:id="rId2"/>
  </externalReferences>
  <definedNames>
    <definedName name="new_path">LEFT(CELL("filename"),FIND("[",CELL("filename"),1)-1)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B13" i="1"/>
  <c r="D12" i="1"/>
  <c r="C11" i="1"/>
  <c r="B11" i="1"/>
  <c r="D11" i="1" s="1"/>
  <c r="D10" i="1"/>
  <c r="C9" i="1"/>
  <c r="B9" i="1"/>
  <c r="D9" i="1" s="1"/>
  <c r="D8" i="1"/>
  <c r="C7" i="1"/>
  <c r="B7" i="1"/>
  <c r="D7" i="1" s="1"/>
  <c r="D13" i="1" l="1"/>
  <c r="B14" i="1" s="1"/>
  <c r="C14" i="1" l="1"/>
  <c r="D14" i="1" s="1"/>
</calcChain>
</file>

<file path=xl/sharedStrings.xml><?xml version="1.0" encoding="utf-8"?>
<sst xmlns="http://schemas.openxmlformats.org/spreadsheetml/2006/main" count="13" uniqueCount="13">
  <si>
    <t>Net Inflow/ Outflow (-ve) of funds</t>
  </si>
  <si>
    <t>Repurchase /  Redemption Amt.</t>
  </si>
  <si>
    <t>Mobilisation of Funds</t>
  </si>
  <si>
    <t>A+B</t>
  </si>
  <si>
    <t>B</t>
  </si>
  <si>
    <t>A</t>
  </si>
  <si>
    <t>Grand Total</t>
  </si>
  <si>
    <t>Public Sector Mutual Funds</t>
  </si>
  <si>
    <t>Private Sector Mutual Funds</t>
  </si>
  <si>
    <t xml:space="preserve">                                                                                                       (Figures in Rs. Crore)</t>
  </si>
  <si>
    <t>Cumulative Position of net assets as on May 31, 2026</t>
  </si>
  <si>
    <t>Status of Mutual Funds for the period April 01, 2026 to June 30, 2026</t>
  </si>
  <si>
    <t>Net assets of INR 2,14,670.36 crores pertaining to Funds of Funds Schemes for June 30, 2026 is not included in the above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</si>
</sst>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_);_(@_)"/>
  </numFmts>
  <fonts count="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2" applyFont="1" applyAlignment="1">
      <alignment vertical="center"/>
    </xf>
    <xf numFmtId="164" fontId="2" fillId="0" borderId="0" xfId="1" applyFont="1" applyAlignment="1">
      <alignment vertical="center"/>
    </xf>
    <xf numFmtId="2" fontId="2" fillId="0" borderId="0" xfId="2" applyNumberFormat="1" applyFont="1" applyAlignment="1">
      <alignment vertical="center"/>
    </xf>
    <xf numFmtId="0" fontId="2" fillId="0" borderId="0" xfId="2" applyFont="1" applyAlignment="1">
      <alignment horizontal="left" vertical="center" wrapText="1"/>
    </xf>
    <xf numFmtId="10" fontId="2" fillId="0" borderId="0" xfId="3" applyNumberFormat="1" applyFont="1" applyBorder="1" applyAlignment="1">
      <alignment vertical="center"/>
    </xf>
    <xf numFmtId="9" fontId="2" fillId="0" borderId="7" xfId="3" applyNumberFormat="1" applyFont="1" applyBorder="1" applyAlignment="1">
      <alignment vertical="center"/>
    </xf>
    <xf numFmtId="165" fontId="2" fillId="0" borderId="7" xfId="2" applyNumberFormat="1" applyFont="1" applyBorder="1" applyAlignment="1">
      <alignment vertical="center"/>
    </xf>
    <xf numFmtId="165" fontId="2" fillId="0" borderId="0" xfId="2" applyNumberFormat="1" applyFont="1" applyAlignment="1">
      <alignment vertical="center"/>
    </xf>
    <xf numFmtId="0" fontId="2" fillId="0" borderId="0" xfId="2" applyFont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5" fillId="0" borderId="7" xfId="2" applyFont="1" applyBorder="1" applyAlignment="1">
      <alignment vertical="center" wrapText="1"/>
    </xf>
    <xf numFmtId="0" fontId="6" fillId="0" borderId="0" xfId="2" applyFont="1" applyAlignment="1">
      <alignment vertical="center" wrapText="1"/>
    </xf>
    <xf numFmtId="0" fontId="6" fillId="0" borderId="7" xfId="2" applyFont="1" applyBorder="1" applyAlignment="1">
      <alignment vertical="center" wrapText="1"/>
    </xf>
    <xf numFmtId="0" fontId="6" fillId="0" borderId="7" xfId="2" applyFont="1" applyBorder="1" applyAlignment="1">
      <alignment horizontal="center" vertical="center" wrapText="1"/>
    </xf>
    <xf numFmtId="0" fontId="7" fillId="0" borderId="7" xfId="2" applyFont="1" applyBorder="1" applyAlignment="1">
      <alignment vertical="center" wrapText="1"/>
    </xf>
    <xf numFmtId="0" fontId="6" fillId="2" borderId="0" xfId="2" applyFont="1" applyFill="1" applyAlignment="1">
      <alignment horizontal="center" vertical="center" wrapText="1"/>
    </xf>
    <xf numFmtId="0" fontId="4" fillId="0" borderId="6" xfId="2" applyFont="1" applyBorder="1" applyAlignment="1">
      <alignment horizontal="left" vertical="center" wrapText="1"/>
    </xf>
    <xf numFmtId="0" fontId="4" fillId="0" borderId="5" xfId="2" applyFont="1" applyBorder="1" applyAlignment="1">
      <alignment horizontal="left" vertical="center" wrapText="1"/>
    </xf>
    <xf numFmtId="0" fontId="4" fillId="0" borderId="4" xfId="2" applyFont="1" applyBorder="1" applyAlignment="1">
      <alignment horizontal="left" vertical="center" wrapText="1"/>
    </xf>
    <xf numFmtId="0" fontId="4" fillId="0" borderId="3" xfId="2" applyFont="1" applyBorder="1" applyAlignment="1">
      <alignment horizontal="left" vertical="center" wrapText="1"/>
    </xf>
    <xf numFmtId="0" fontId="4" fillId="0" borderId="2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0" fontId="6" fillId="2" borderId="7" xfId="2" applyFont="1" applyFill="1" applyBorder="1" applyAlignment="1">
      <alignment horizontal="center" vertical="center" wrapText="1"/>
    </xf>
    <xf numFmtId="0" fontId="6" fillId="0" borderId="7" xfId="2" applyFont="1" applyBorder="1" applyAlignment="1">
      <alignment horizontal="right" vertical="center" wrapText="1"/>
    </xf>
    <xf numFmtId="0" fontId="2" fillId="0" borderId="7" xfId="2" applyFont="1" applyBorder="1" applyAlignment="1">
      <alignment vertical="center"/>
    </xf>
    <xf numFmtId="0" fontId="2" fillId="0" borderId="7" xfId="2" applyFont="1" applyBorder="1" applyAlignment="1">
      <alignment vertical="center" wrapText="1"/>
    </xf>
  </cellXfs>
  <cellStyles count="4">
    <cellStyle name="Comma" xfId="1" builtinId="3"/>
    <cellStyle name="Normal" xfId="0" builtinId="0"/>
    <cellStyle name="Normal 3" xfId="2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MD/MCR/F.Y.%202026-27/June%202026%20-%20Old%20Format/AMC%20MF/Output/consolidated_f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_of_files"/>
      <sheetName val="B. Table 32"/>
      <sheetName val="Macro1"/>
      <sheetName val="Monthly_data"/>
      <sheetName val=" how to use the file"/>
      <sheetName val="Summary"/>
      <sheetName val="current FY MF data"/>
      <sheetName val="dash board"/>
      <sheetName val="Dash Board old"/>
      <sheetName val="MSTAT"/>
      <sheetName val="Prev. Month"/>
      <sheetName val="1Monthpriorto Prev.Month"/>
      <sheetName val="Diff Pre n Current"/>
      <sheetName val="Same Month Last Yr"/>
      <sheetName val="Prev Month Last Year"/>
      <sheetName val="Compa"/>
      <sheetName val="Compa old"/>
      <sheetName val="t10"/>
      <sheetName val="Top 10 table"/>
      <sheetName val="new format"/>
      <sheetName val="MF Data"/>
      <sheetName val="Prev. Month compa"/>
      <sheetName val="Inflow"/>
      <sheetName val="Complaints"/>
      <sheetName val="Vs index"/>
      <sheetName val="For PQ n ED"/>
    </sheetNames>
    <sheetDataSet>
      <sheetData sheetId="0"/>
      <sheetData sheetId="1"/>
      <sheetData sheetId="2"/>
      <sheetData sheetId="3"/>
      <sheetData sheetId="4"/>
      <sheetData sheetId="5">
        <row r="4">
          <cell r="F4" t="str">
            <v>Private</v>
          </cell>
          <cell r="G4" t="str">
            <v>Private</v>
          </cell>
          <cell r="H4" t="str">
            <v>Private</v>
          </cell>
          <cell r="I4" t="str">
            <v>Private</v>
          </cell>
          <cell r="J4" t="str">
            <v>Private</v>
          </cell>
          <cell r="K4" t="str">
            <v>Private</v>
          </cell>
          <cell r="L4" t="str">
            <v>Private</v>
          </cell>
          <cell r="M4" t="str">
            <v>Private</v>
          </cell>
          <cell r="N4" t="str">
            <v>Private</v>
          </cell>
          <cell r="O4" t="str">
            <v>Public</v>
          </cell>
          <cell r="P4" t="str">
            <v>Public</v>
          </cell>
          <cell r="Q4" t="str">
            <v>Private</v>
          </cell>
          <cell r="R4" t="str">
            <v>Private</v>
          </cell>
          <cell r="S4" t="str">
            <v>Private</v>
          </cell>
          <cell r="T4" t="str">
            <v>Private</v>
          </cell>
          <cell r="U4" t="str">
            <v>Private</v>
          </cell>
          <cell r="V4" t="str">
            <v>Private</v>
          </cell>
          <cell r="W4" t="str">
            <v>Private</v>
          </cell>
          <cell r="X4" t="str">
            <v>Private</v>
          </cell>
          <cell r="Y4" t="str">
            <v>Private</v>
          </cell>
          <cell r="Z4" t="str">
            <v>Private</v>
          </cell>
          <cell r="AA4" t="str">
            <v>Private</v>
          </cell>
          <cell r="AB4" t="str">
            <v>Private</v>
          </cell>
          <cell r="AC4" t="str">
            <v>Private</v>
          </cell>
          <cell r="AD4" t="str">
            <v>Private</v>
          </cell>
          <cell r="AE4" t="str">
            <v>Private</v>
          </cell>
          <cell r="AF4" t="str">
            <v>Private</v>
          </cell>
          <cell r="AG4" t="str">
            <v>Private</v>
          </cell>
          <cell r="AH4" t="str">
            <v>Private</v>
          </cell>
          <cell r="AI4" t="str">
            <v>Private</v>
          </cell>
          <cell r="AJ4" t="str">
            <v>Private</v>
          </cell>
          <cell r="AK4" t="str">
            <v>Private</v>
          </cell>
          <cell r="AL4" t="str">
            <v>Private</v>
          </cell>
          <cell r="AM4" t="str">
            <v>Private</v>
          </cell>
          <cell r="AN4" t="str">
            <v>Private</v>
          </cell>
          <cell r="AO4" t="str">
            <v>Private</v>
          </cell>
          <cell r="AP4" t="str">
            <v>Private</v>
          </cell>
          <cell r="AQ4" t="str">
            <v>Private</v>
          </cell>
          <cell r="AR4" t="str">
            <v>Private</v>
          </cell>
          <cell r="AS4" t="str">
            <v>Private</v>
          </cell>
          <cell r="AT4" t="str">
            <v>Private</v>
          </cell>
          <cell r="AU4" t="str">
            <v>Public</v>
          </cell>
          <cell r="AV4" t="str">
            <v>Private</v>
          </cell>
          <cell r="AW4" t="str">
            <v>Private</v>
          </cell>
          <cell r="AX4" t="str">
            <v>Private</v>
          </cell>
          <cell r="AY4" t="str">
            <v>Private</v>
          </cell>
          <cell r="AZ4" t="str">
            <v>Private</v>
          </cell>
          <cell r="BA4" t="str">
            <v>Private</v>
          </cell>
          <cell r="BB4" t="str">
            <v>Public</v>
          </cell>
          <cell r="BC4" t="str">
            <v>Private</v>
          </cell>
          <cell r="BD4" t="str">
            <v>Private</v>
          </cell>
          <cell r="BE4" t="str">
            <v>Private</v>
          </cell>
          <cell r="BF4" t="str">
            <v>Private</v>
          </cell>
        </row>
        <row r="188">
          <cell r="F188">
            <v>5732.8472530199997</v>
          </cell>
          <cell r="G188">
            <v>2981.41916885</v>
          </cell>
          <cell r="H188">
            <v>373957.66568268003</v>
          </cell>
          <cell r="I188">
            <v>0</v>
          </cell>
          <cell r="J188">
            <v>352.72370676999998</v>
          </cell>
          <cell r="K188">
            <v>0</v>
          </cell>
          <cell r="L188">
            <v>315424.32226468</v>
          </cell>
          <cell r="M188">
            <v>39065.133657960003</v>
          </cell>
          <cell r="N188">
            <v>94695.774469760014</v>
          </cell>
          <cell r="O188">
            <v>47370.40857326</v>
          </cell>
          <cell r="P188">
            <v>4177.4232761499998</v>
          </cell>
          <cell r="Q188">
            <v>25485.981757320002</v>
          </cell>
          <cell r="R188">
            <v>154.83408555</v>
          </cell>
          <cell r="S188">
            <v>45.083039649999996</v>
          </cell>
          <cell r="T188">
            <v>126866.96479876</v>
          </cell>
          <cell r="U188">
            <v>52330.623935720003</v>
          </cell>
          <cell r="V188">
            <v>30111.451302249992</v>
          </cell>
          <cell r="W188">
            <v>4739.9327776700002</v>
          </cell>
          <cell r="X188">
            <v>346023.88819679001</v>
          </cell>
          <cell r="Y188">
            <v>2597.28120924</v>
          </cell>
          <cell r="Z188">
            <v>103503.81800721999</v>
          </cell>
          <cell r="AA188">
            <v>373528.59610960004</v>
          </cell>
          <cell r="AB188">
            <v>0</v>
          </cell>
          <cell r="AC188">
            <v>75591.300567080005</v>
          </cell>
          <cell r="AD188">
            <v>915.51887925000005</v>
          </cell>
          <cell r="AE188">
            <v>32651.641295649999</v>
          </cell>
          <cell r="AF188">
            <v>5648.3572958000004</v>
          </cell>
          <cell r="AG188">
            <v>305312.60674347001</v>
          </cell>
          <cell r="AH188">
            <v>65774.578522829994</v>
          </cell>
          <cell r="AI188">
            <v>5956.5201880200002</v>
          </cell>
          <cell r="AJ188">
            <v>80028.711804489998</v>
          </cell>
          <cell r="AK188">
            <v>13433.79689012</v>
          </cell>
          <cell r="AL188">
            <v>661.57815854</v>
          </cell>
          <cell r="AM188">
            <v>281381.24634134473</v>
          </cell>
          <cell r="AN188">
            <v>628.67637978000005</v>
          </cell>
          <cell r="AO188">
            <v>1178.9054350199999</v>
          </cell>
          <cell r="AP188">
            <v>2752.007122</v>
          </cell>
          <cell r="AQ188">
            <v>18379.500468549999</v>
          </cell>
          <cell r="AR188">
            <v>6798.1078478600002</v>
          </cell>
          <cell r="AS188">
            <v>315.54485234999999</v>
          </cell>
          <cell r="AT188">
            <v>140.31166367999998</v>
          </cell>
          <cell r="AU188">
            <v>824330.07314353995</v>
          </cell>
          <cell r="AV188">
            <v>1468.9987264499998</v>
          </cell>
          <cell r="AW188">
            <v>35274.917388709997</v>
          </cell>
          <cell r="AX188">
            <v>215185.10683309005</v>
          </cell>
          <cell r="AY188">
            <v>54.89507626000001</v>
          </cell>
          <cell r="AZ188">
            <v>2903.20911961</v>
          </cell>
          <cell r="BA188">
            <v>347.40617213000002</v>
          </cell>
          <cell r="BB188">
            <v>31902.864953659999</v>
          </cell>
          <cell r="BC188">
            <v>269074.94</v>
          </cell>
          <cell r="BD188">
            <v>775.70917517999999</v>
          </cell>
          <cell r="BE188">
            <v>6641.2806924299994</v>
          </cell>
          <cell r="BF188">
            <v>6749.474275470001</v>
          </cell>
        </row>
        <row r="249">
          <cell r="F249">
            <v>5962.9089279700001</v>
          </cell>
          <cell r="G249">
            <v>410.52794828999998</v>
          </cell>
          <cell r="H249">
            <v>363383.72313445003</v>
          </cell>
          <cell r="I249">
            <v>0</v>
          </cell>
          <cell r="J249">
            <v>114.74113883000001</v>
          </cell>
          <cell r="K249">
            <v>0</v>
          </cell>
          <cell r="L249">
            <v>305130.90819851001</v>
          </cell>
          <cell r="M249">
            <v>37145.42076121</v>
          </cell>
          <cell r="N249">
            <v>83963.544307499993</v>
          </cell>
          <cell r="O249">
            <v>49594.678247180003</v>
          </cell>
          <cell r="P249">
            <v>3703.2880222399999</v>
          </cell>
          <cell r="Q249">
            <v>25269.37095742</v>
          </cell>
          <cell r="R249">
            <v>91.744855049999998</v>
          </cell>
          <cell r="S249">
            <v>13.823828850000002</v>
          </cell>
          <cell r="T249">
            <v>122055.08071978002</v>
          </cell>
          <cell r="U249">
            <v>50121.54479344</v>
          </cell>
          <cell r="V249">
            <v>27010.76129441</v>
          </cell>
          <cell r="W249">
            <v>3925.6941490499999</v>
          </cell>
          <cell r="X249">
            <v>325051.74279702158</v>
          </cell>
          <cell r="Y249">
            <v>712.84742792999998</v>
          </cell>
          <cell r="Z249">
            <v>94591.472551039988</v>
          </cell>
          <cell r="AA249">
            <v>348735.42288025003</v>
          </cell>
          <cell r="AB249">
            <v>0</v>
          </cell>
          <cell r="AC249">
            <v>67913.149060690004</v>
          </cell>
          <cell r="AD249">
            <v>910.79573047999997</v>
          </cell>
          <cell r="AE249">
            <v>32289.91049346</v>
          </cell>
          <cell r="AF249">
            <v>6563.8010463199998</v>
          </cell>
          <cell r="AG249">
            <v>300711.3074832501</v>
          </cell>
          <cell r="AH249">
            <v>66916.749465750006</v>
          </cell>
          <cell r="AI249">
            <v>4843.2983530900001</v>
          </cell>
          <cell r="AJ249">
            <v>78492.178511970007</v>
          </cell>
          <cell r="AK249">
            <v>8235.6166693899995</v>
          </cell>
          <cell r="AL249">
            <v>406.22825123999996</v>
          </cell>
          <cell r="AM249">
            <v>256209.7517036736</v>
          </cell>
          <cell r="AN249">
            <v>711.24777692999999</v>
          </cell>
          <cell r="AO249">
            <v>187.10689633000001</v>
          </cell>
          <cell r="AP249">
            <v>2941.2195009699999</v>
          </cell>
          <cell r="AQ249">
            <v>9105.0335494999999</v>
          </cell>
          <cell r="AR249">
            <v>5926.0355398499996</v>
          </cell>
          <cell r="AS249">
            <v>251.69846616000001</v>
          </cell>
          <cell r="AT249">
            <v>197.56949352999999</v>
          </cell>
          <cell r="AU249">
            <v>798813.80200075032</v>
          </cell>
          <cell r="AV249">
            <v>1748.7909525100001</v>
          </cell>
          <cell r="AW249">
            <v>33320.834558089999</v>
          </cell>
          <cell r="AX249">
            <v>212490.83787944002</v>
          </cell>
          <cell r="AY249">
            <v>24.748659939999996</v>
          </cell>
          <cell r="AZ249">
            <v>2015.43244424</v>
          </cell>
          <cell r="BA249">
            <v>186.41051189000001</v>
          </cell>
          <cell r="BB249">
            <v>31389.630773710003</v>
          </cell>
          <cell r="BC249">
            <v>257689.62000000005</v>
          </cell>
          <cell r="BD249">
            <v>541.49730455999998</v>
          </cell>
          <cell r="BE249">
            <v>2539.39833542</v>
          </cell>
          <cell r="BF249">
            <v>5407.99092845</v>
          </cell>
        </row>
        <row r="310">
          <cell r="F310">
            <v>-230.06167495000008</v>
          </cell>
          <cell r="G310">
            <v>2570.8912205699999</v>
          </cell>
          <cell r="H310">
            <v>10573.942548179995</v>
          </cell>
          <cell r="I310">
            <v>0</v>
          </cell>
          <cell r="J310">
            <v>237.98256792000001</v>
          </cell>
          <cell r="K310">
            <v>0</v>
          </cell>
          <cell r="L310">
            <v>10293.41406617</v>
          </cell>
          <cell r="M310">
            <v>1919.71289675</v>
          </cell>
          <cell r="N310">
            <v>10732.230162240001</v>
          </cell>
          <cell r="O310">
            <v>-2224.2696739200001</v>
          </cell>
          <cell r="P310">
            <v>474.13525391000002</v>
          </cell>
          <cell r="Q310">
            <v>216.61079989999999</v>
          </cell>
          <cell r="R310">
            <v>63.089230499999999</v>
          </cell>
          <cell r="S310">
            <v>31.259210799999998</v>
          </cell>
          <cell r="T310">
            <v>4811.8840789800006</v>
          </cell>
          <cell r="U310">
            <v>2209.0791422799998</v>
          </cell>
          <cell r="V310">
            <v>3100.6900078200001</v>
          </cell>
          <cell r="W310">
            <v>814.23862860999998</v>
          </cell>
          <cell r="X310">
            <v>20972.145399728401</v>
          </cell>
          <cell r="Y310">
            <v>1884.4337813100001</v>
          </cell>
          <cell r="Z310">
            <v>8912.3454561200015</v>
          </cell>
          <cell r="AA310">
            <v>24793.173229309999</v>
          </cell>
          <cell r="AB310">
            <v>0</v>
          </cell>
          <cell r="AC310">
            <v>7678.1515063899969</v>
          </cell>
          <cell r="AD310">
            <v>4.7231487699999999</v>
          </cell>
          <cell r="AE310">
            <v>361.73080215999994</v>
          </cell>
          <cell r="AF310">
            <v>-915.44375051999998</v>
          </cell>
          <cell r="AG310">
            <v>4601.2992602499999</v>
          </cell>
          <cell r="AH310">
            <v>-1142.17094292</v>
          </cell>
          <cell r="AI310">
            <v>1113.2218349300001</v>
          </cell>
          <cell r="AJ310">
            <v>1536.5332925099999</v>
          </cell>
          <cell r="AK310">
            <v>5198.1802207299997</v>
          </cell>
          <cell r="AL310">
            <v>255.34990729</v>
          </cell>
          <cell r="AM310">
            <v>25171.49463767105</v>
          </cell>
          <cell r="AN310">
            <v>-82.571397149999996</v>
          </cell>
          <cell r="AO310">
            <v>991.79853869999999</v>
          </cell>
          <cell r="AP310">
            <v>-189.21237897</v>
          </cell>
          <cell r="AQ310">
            <v>9274.466919020002</v>
          </cell>
          <cell r="AR310">
            <v>872.07230801000003</v>
          </cell>
          <cell r="AS310">
            <v>63.846386189999997</v>
          </cell>
          <cell r="AT310">
            <v>-57.257829849999993</v>
          </cell>
          <cell r="AU310">
            <v>25516.271142789999</v>
          </cell>
          <cell r="AV310">
            <v>-279.79222607000003</v>
          </cell>
          <cell r="AW310">
            <v>1954.08283061</v>
          </cell>
          <cell r="AX310">
            <v>2694.2689536199996</v>
          </cell>
          <cell r="AY310">
            <v>30.14641632</v>
          </cell>
          <cell r="AZ310">
            <v>887.77667537000002</v>
          </cell>
          <cell r="BA310">
            <v>160.99566024000001</v>
          </cell>
          <cell r="BB310">
            <v>513.23417993999988</v>
          </cell>
          <cell r="BC310">
            <v>11385.320000000011</v>
          </cell>
          <cell r="BD310">
            <v>234.21187062000001</v>
          </cell>
          <cell r="BE310">
            <v>4101.8823570200002</v>
          </cell>
          <cell r="BF310">
            <v>1341.4833470200001</v>
          </cell>
        </row>
        <row r="371">
          <cell r="F371">
            <v>13378.29634932</v>
          </cell>
          <cell r="G371">
            <v>7211.3730313799997</v>
          </cell>
          <cell r="H371">
            <v>415867.92545453995</v>
          </cell>
          <cell r="I371">
            <v>0</v>
          </cell>
          <cell r="J371">
            <v>622.12425789000008</v>
          </cell>
          <cell r="K371">
            <v>0</v>
          </cell>
          <cell r="L371">
            <v>352098.13083480002</v>
          </cell>
          <cell r="M371">
            <v>31443.790876210001</v>
          </cell>
          <cell r="N371">
            <v>203907.08400698003</v>
          </cell>
          <cell r="O371">
            <v>47508.902660649997</v>
          </cell>
          <cell r="P371">
            <v>15961.44156112</v>
          </cell>
          <cell r="Q371">
            <v>119484.73659052</v>
          </cell>
          <cell r="R371">
            <v>592.90170731000001</v>
          </cell>
          <cell r="S371">
            <v>84.520291109999988</v>
          </cell>
          <cell r="T371">
            <v>225795.76267233002</v>
          </cell>
          <cell r="U371">
            <v>169891.25456361999</v>
          </cell>
          <cell r="V371">
            <v>127544.28229926</v>
          </cell>
          <cell r="W371">
            <v>5491.0244711400001</v>
          </cell>
          <cell r="X371">
            <v>931896.14185721846</v>
          </cell>
          <cell r="Y371">
            <v>12812.070011059999</v>
          </cell>
          <cell r="Z371">
            <v>145810.51615843002</v>
          </cell>
          <cell r="AA371">
            <v>1098924.7553713301</v>
          </cell>
          <cell r="AB371">
            <v>942.8378488860003</v>
          </cell>
          <cell r="AC371">
            <v>146872.20899710999</v>
          </cell>
          <cell r="AD371">
            <v>11955.345781460001</v>
          </cell>
          <cell r="AE371">
            <v>16258.005410809999</v>
          </cell>
          <cell r="AF371">
            <v>12709.914621399999</v>
          </cell>
          <cell r="AG371">
            <v>566000.09979034995</v>
          </cell>
          <cell r="AH371">
            <v>43641.336663579998</v>
          </cell>
          <cell r="AI371">
            <v>35971.411844859998</v>
          </cell>
          <cell r="AJ371">
            <v>223596.02422498999</v>
          </cell>
          <cell r="AK371">
            <v>150354.30089304</v>
          </cell>
          <cell r="AL371">
            <v>9796.1842397599994</v>
          </cell>
          <cell r="AM371">
            <v>749493.56914819963</v>
          </cell>
          <cell r="AN371">
            <v>6932.2414180100004</v>
          </cell>
          <cell r="AO371">
            <v>4072.9307311399998</v>
          </cell>
          <cell r="AP371">
            <v>27241.595362600001</v>
          </cell>
          <cell r="AQ371">
            <v>162448.03100623001</v>
          </cell>
          <cell r="AR371">
            <v>101303.27729143</v>
          </cell>
          <cell r="AS371">
            <v>3187.36446819</v>
          </cell>
          <cell r="AT371">
            <v>2582.21091428</v>
          </cell>
          <cell r="AU371">
            <v>1250122.9330980498</v>
          </cell>
          <cell r="AV371">
            <v>927.59907564000014</v>
          </cell>
          <cell r="AW371">
            <v>75823.902004100004</v>
          </cell>
          <cell r="AX371">
            <v>213349.24155968998</v>
          </cell>
          <cell r="AY371">
            <v>1032.54974118</v>
          </cell>
          <cell r="AZ371">
            <v>5680.3608173000002</v>
          </cell>
          <cell r="BA371">
            <v>1577.47355023</v>
          </cell>
          <cell r="BB371">
            <v>26244.08957787</v>
          </cell>
          <cell r="BC371">
            <v>388618.05999999994</v>
          </cell>
          <cell r="BD371">
            <v>1372.9622758200001</v>
          </cell>
          <cell r="BE371">
            <v>40444.85006153</v>
          </cell>
          <cell r="BF371">
            <v>15600.099298930001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3:E22"/>
  <sheetViews>
    <sheetView tabSelected="1" workbookViewId="0">
      <selection activeCell="A15" sqref="A15:D16"/>
    </sheetView>
  </sheetViews>
  <sheetFormatPr defaultColWidth="9.140625" defaultRowHeight="14.25" x14ac:dyDescent="0.25"/>
  <cols>
    <col min="1" max="1" width="33.5703125" style="1" customWidth="1"/>
    <col min="2" max="3" width="15.7109375" style="1" bestFit="1" customWidth="1"/>
    <col min="4" max="5" width="18" style="1" customWidth="1"/>
    <col min="6" max="16384" width="9.140625" style="1"/>
  </cols>
  <sheetData>
    <row r="3" spans="1:5" ht="15.75" customHeight="1" x14ac:dyDescent="0.25">
      <c r="A3" s="23" t="s">
        <v>11</v>
      </c>
      <c r="B3" s="23"/>
      <c r="C3" s="23"/>
      <c r="D3" s="23"/>
      <c r="E3" s="16"/>
    </row>
    <row r="4" spans="1:5" x14ac:dyDescent="0.25">
      <c r="A4" s="24" t="s">
        <v>9</v>
      </c>
      <c r="B4" s="25"/>
      <c r="C4" s="25"/>
      <c r="D4" s="25"/>
    </row>
    <row r="5" spans="1:5" ht="30" x14ac:dyDescent="0.25">
      <c r="A5" s="15"/>
      <c r="B5" s="14" t="s">
        <v>8</v>
      </c>
      <c r="C5" s="14" t="s">
        <v>7</v>
      </c>
      <c r="D5" s="13" t="s">
        <v>6</v>
      </c>
      <c r="E5" s="12"/>
    </row>
    <row r="6" spans="1:5" x14ac:dyDescent="0.25">
      <c r="A6" s="11"/>
      <c r="B6" s="10" t="s">
        <v>5</v>
      </c>
      <c r="C6" s="10" t="s">
        <v>4</v>
      </c>
      <c r="D6" s="10" t="s">
        <v>3</v>
      </c>
      <c r="E6" s="9"/>
    </row>
    <row r="7" spans="1:5" x14ac:dyDescent="0.25">
      <c r="A7" s="26" t="s">
        <v>2</v>
      </c>
      <c r="B7" s="7">
        <f>SUMIF([1]Summary!$F$4:$BG$4,"&lt;&gt;PUBLIC",[1]Summary!$F$188:$BG$188)</f>
        <v>3333623.1893386547</v>
      </c>
      <c r="C7" s="8">
        <f>SUMIF([1]Summary!$F$4:$BG$4,"PUBLIC",[1]Summary!$F$188:$BG$188)</f>
        <v>907780.76994660986</v>
      </c>
      <c r="D7" s="7">
        <f>B7+C7</f>
        <v>4241403.9592852648</v>
      </c>
    </row>
    <row r="8" spans="1:5" ht="14.25" hidden="1" customHeight="1" x14ac:dyDescent="0.25">
      <c r="A8" s="26"/>
      <c r="B8" s="7"/>
      <c r="C8" s="7"/>
      <c r="D8" s="7" t="e">
        <f>+B8+#REF!</f>
        <v>#REF!</v>
      </c>
      <c r="E8" s="3"/>
    </row>
    <row r="9" spans="1:5" x14ac:dyDescent="0.25">
      <c r="A9" s="26" t="s">
        <v>1</v>
      </c>
      <c r="B9" s="7">
        <f>SUMIF([1]Summary!$F$4:$BG$4,"&lt;&gt;PUBLIC",[1]Summary!$F$249:$BG$249)</f>
        <v>3152469.5402381266</v>
      </c>
      <c r="C9" s="8">
        <f>SUMIF([1]Summary!$F$4:$BG$4,"PUBLIC",[1]Summary!$F$249:$BG$249)</f>
        <v>883501.39904388029</v>
      </c>
      <c r="D9" s="7">
        <f>+B9+C9</f>
        <v>4035970.939282007</v>
      </c>
      <c r="E9" s="3"/>
    </row>
    <row r="10" spans="1:5" ht="14.25" hidden="1" customHeight="1" x14ac:dyDescent="0.25">
      <c r="A10" s="26"/>
      <c r="B10" s="7"/>
      <c r="C10" s="7"/>
      <c r="D10" s="7" t="e">
        <f>+B10+#REF!</f>
        <v>#REF!</v>
      </c>
      <c r="E10" s="3"/>
    </row>
    <row r="11" spans="1:5" x14ac:dyDescent="0.25">
      <c r="A11" s="26" t="s">
        <v>0</v>
      </c>
      <c r="B11" s="7">
        <f>SUMIF([1]Summary!$F$4:$BG$4,"&lt;&gt;PUBLIC",[1]Summary!$F$310:$BG$310)</f>
        <v>181153.64910019946</v>
      </c>
      <c r="C11" s="8">
        <f>SUMIF([1]Summary!$F$4:$BG$4,"PUBLIC",[1]Summary!$F$310:$BG$310)</f>
        <v>24279.370902719998</v>
      </c>
      <c r="D11" s="7">
        <f>+B11+C11</f>
        <v>205433.02000291945</v>
      </c>
      <c r="E11" s="3"/>
    </row>
    <row r="12" spans="1:5" ht="15.75" hidden="1" customHeight="1" x14ac:dyDescent="0.25">
      <c r="A12" s="26"/>
      <c r="B12" s="7"/>
      <c r="C12" s="7"/>
      <c r="D12" s="7" t="e">
        <f>+B12+#REF!</f>
        <v>#REF!</v>
      </c>
      <c r="E12" s="3"/>
    </row>
    <row r="13" spans="1:5" ht="14.25" customHeight="1" x14ac:dyDescent="0.25">
      <c r="A13" s="26" t="s">
        <v>10</v>
      </c>
      <c r="B13" s="7">
        <f>SUMIF([1]Summary!$F$4:$BG$4,"&lt;&gt;PUBLIC",[1]Summary!$F$371:$BG$371)</f>
        <v>6882642.6798451934</v>
      </c>
      <c r="C13" s="8">
        <f>SUMIF([1]Summary!$F$4:$BG$4,"PUBLIC",[1]Summary!$F$371:$BG$371)</f>
        <v>1339837.3668976899</v>
      </c>
      <c r="D13" s="7">
        <f>+B13+C13</f>
        <v>8222480.0467428835</v>
      </c>
      <c r="E13" s="3"/>
    </row>
    <row r="14" spans="1:5" x14ac:dyDescent="0.25">
      <c r="A14" s="26"/>
      <c r="B14" s="6">
        <f>+B13/D13</f>
        <v>0.83705191629763442</v>
      </c>
      <c r="C14" s="6">
        <f>+C13/D13</f>
        <v>0.16294808370236555</v>
      </c>
      <c r="D14" s="6">
        <f>+B14+C14</f>
        <v>1</v>
      </c>
      <c r="E14" s="5"/>
    </row>
    <row r="15" spans="1:5" ht="15" customHeight="1" x14ac:dyDescent="0.25">
      <c r="A15" s="17" t="s">
        <v>12</v>
      </c>
      <c r="B15" s="18"/>
      <c r="C15" s="18"/>
      <c r="D15" s="19"/>
      <c r="E15" s="4"/>
    </row>
    <row r="16" spans="1:5" ht="13.9" customHeight="1" x14ac:dyDescent="0.25">
      <c r="A16" s="20"/>
      <c r="B16" s="21"/>
      <c r="C16" s="21"/>
      <c r="D16" s="22"/>
      <c r="E16" s="4"/>
    </row>
    <row r="18" spans="1:2" x14ac:dyDescent="0.25">
      <c r="B18" s="3"/>
    </row>
    <row r="22" spans="1:2" x14ac:dyDescent="0.25">
      <c r="A22" s="2"/>
    </row>
  </sheetData>
  <mergeCells count="7">
    <mergeCell ref="A15:D16"/>
    <mergeCell ref="A3:D3"/>
    <mergeCell ref="A4:D4"/>
    <mergeCell ref="A7:A8"/>
    <mergeCell ref="A9:A10"/>
    <mergeCell ref="A11:A12"/>
    <mergeCell ref="A13:A14"/>
  </mergeCells>
  <pageMargins left="0.7" right="0.7" top="0.75" bottom="0.75" header="0.3" footer="0.3"/>
  <pageSetup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2025-10-14 10:59:49</KDate>
  <Classification>SEBI-INTERNAL</Classification>
  <Subclassification/>
  <HostName>MUM0112554</HostName>
  <Domain_User>SEBINT/2554</Domain_User>
  <IPAdd>10.21.212.146</IPAdd>
  <FilePath>E:\IMD\MCR\September\DEPA Data\Status of MF September 2025.xlsx</FilePath>
  <KID>A4BB6D866FB5638960363893984345</KID>
  <UniqueName/>
  <Suggested/>
  <Justification/>
  <KlassifyGUID/>
</Klassify>
</file>

<file path=customXml/itemProps1.xml><?xml version="1.0" encoding="utf-8"?>
<ds:datastoreItem xmlns:ds="http://schemas.openxmlformats.org/officeDocument/2006/customXml" ds:itemID="{82C632D8-5DA4-4883-BE03-DA37B1AF13C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FY MF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PAL</dc:creator>
  <cp:keywords>SEBI-INTERNAL</cp:keywords>
  <cp:lastModifiedBy>SHUBHAM PAL</cp:lastModifiedBy>
  <dcterms:created xsi:type="dcterms:W3CDTF">2025-09-05T04:17:13Z</dcterms:created>
  <dcterms:modified xsi:type="dcterms:W3CDTF">2026-07-14T05:13:08Z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SEBI-INTERNAL</vt:lpwstr>
  </property>
  <property fmtid="{D5CDD505-2E9C-101B-9397-08002B2CF9AE}" pid="3" name="KID">
    <vt:lpwstr>A4BB6D866FB5638960363893984345</vt:lpwstr>
  </property>
</Properties>
</file>